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ель" sheetId="1" state="visible" r:id="rId3"/>
    <sheet name="Коды" sheetId="2" state="visible" r:id="rId4"/>
    <sheet name="Как заполнять" sheetId="3" state="visible" r:id="rId5"/>
  </sheets>
  <definedNames>
    <definedName function="false" hidden="false" localSheetId="0" name="_xlnm.Print_Titles" vbProcedure="false">Табель!$10:$12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<sst xmlns="http://schemas.openxmlformats.org/spreadsheetml/2006/main" count="221" uniqueCount="163">
  <si>
    <t xml:space="preserve">Табель учёта рабочего времени</t>
  </si>
  <si>
    <t xml:space="preserve">Шаблон подготовлен CleverControl — clevercontrol.ru. Структура основана на унифицированной форме Т-13.</t>
  </si>
  <si>
    <t xml:space="preserve">Организация</t>
  </si>
  <si>
    <t xml:space="preserve">ООО «Пример»</t>
  </si>
  <si>
    <t xml:space="preserve">Как пользоваться:</t>
  </si>
  <si>
    <t xml:space="preserve">Структурное подразделение</t>
  </si>
  <si>
    <t xml:space="preserve">Отдел продаж</t>
  </si>
  <si>
    <t xml:space="preserve">Жёлтые ячейки заполняете вы: шапку, ФИО, должность, табельный номер, коды и часы по дням.</t>
  </si>
  <si>
    <t xml:space="preserve">Отчётный месяц (1-е число)</t>
  </si>
  <si>
    <t xml:space="preserve">В верхней строке сотрудника ставьте буквенный код (Я, В, ОТ, Б, К…), в нижней — отработанные часы.</t>
  </si>
  <si>
    <t xml:space="preserve">Дата составления</t>
  </si>
  <si>
    <t xml:space="preserve">Дни, итоги и неявки считаются формулами автоматически. Полный список кодов — на листе «Коды».</t>
  </si>
  <si>
    <t xml:space="preserve">Ответственный за табель</t>
  </si>
  <si>
    <t xml:space="preserve">Петрова О. В., специалист по кадрам</t>
  </si>
  <si>
    <t xml:space="preserve">Первый сотрудник — пример заполнения за ноябрь 2026 года: замените его своими данными.</t>
  </si>
  <si>
    <t xml:space="preserve">№ п/п</t>
  </si>
  <si>
    <t xml:space="preserve">ФИО сотрудника</t>
  </si>
  <si>
    <t xml:space="preserve">Должность</t>
  </si>
  <si>
    <t xml:space="preserve">Табельный номер</t>
  </si>
  <si>
    <t xml:space="preserve">Строка</t>
  </si>
  <si>
    <t xml:space="preserve">Отметки о явках и неявках по числам месяца</t>
  </si>
  <si>
    <t xml:space="preserve">Отработано дней</t>
  </si>
  <si>
    <t xml:space="preserve">Отработано часов</t>
  </si>
  <si>
    <t xml:space="preserve">Отпуск (ОТ), дней</t>
  </si>
  <si>
    <t xml:space="preserve">Болезнь (Б), дней</t>
  </si>
  <si>
    <t xml:space="preserve">Командировка (К), дней</t>
  </si>
  <si>
    <t xml:space="preserve">Выходные (В), дней</t>
  </si>
  <si>
    <t xml:space="preserve">Прогулы и неявки (ПР, НН), дней</t>
  </si>
  <si>
    <t xml:space="preserve">Иванова Анна Сергеевна</t>
  </si>
  <si>
    <t xml:space="preserve">Менеджер по продажам</t>
  </si>
  <si>
    <t xml:space="preserve">0012</t>
  </si>
  <si>
    <t xml:space="preserve">код</t>
  </si>
  <si>
    <t xml:space="preserve">В</t>
  </si>
  <si>
    <t xml:space="preserve">Я</t>
  </si>
  <si>
    <t xml:space="preserve">К</t>
  </si>
  <si>
    <t xml:space="preserve">Б</t>
  </si>
  <si>
    <t xml:space="preserve">часы</t>
  </si>
  <si>
    <t xml:space="preserve">Итого по подразделению</t>
  </si>
  <si>
    <t xml:space="preserve">Ответственное лицо ______________________ / ____________________ /</t>
  </si>
  <si>
    <t xml:space="preserve">Руководитель подразделения ______________________ / ____________________ /</t>
  </si>
  <si>
    <t xml:space="preserve">Работник кадровой службы ______________________ / ____________________ /</t>
  </si>
  <si>
    <t xml:space="preserve">Коды и условные обозначения в табеле</t>
  </si>
  <si>
    <t xml:space="preserve">Источник: унифицированные формы Т-12 и Т-13, утверждённые постановлением Госкомстата России от 05.01.2004 № 1.</t>
  </si>
  <si>
    <t xml:space="preserve">Цифровой код</t>
  </si>
  <si>
    <t xml:space="preserve">Буквенный код</t>
  </si>
  <si>
    <t xml:space="preserve">Значение</t>
  </si>
  <si>
    <t xml:space="preserve">01</t>
  </si>
  <si>
    <t xml:space="preserve">Продолжительность работы в дневное время</t>
  </si>
  <si>
    <t xml:space="preserve">02</t>
  </si>
  <si>
    <t xml:space="preserve">Н</t>
  </si>
  <si>
    <t xml:space="preserve">Продолжительность работы в ночное время</t>
  </si>
  <si>
    <t xml:space="preserve">03</t>
  </si>
  <si>
    <t xml:space="preserve">РВ</t>
  </si>
  <si>
    <t xml:space="preserve">Продолжительность работы в выходные и нерабочие праздничные дни</t>
  </si>
  <si>
    <t xml:space="preserve">04</t>
  </si>
  <si>
    <t xml:space="preserve">С</t>
  </si>
  <si>
    <t xml:space="preserve">Продолжительность сверхурочной работы</t>
  </si>
  <si>
    <t xml:space="preserve">05</t>
  </si>
  <si>
    <t xml:space="preserve">ВМ</t>
  </si>
  <si>
    <t xml:space="preserve">Продолжительность работы вахтовым методом</t>
  </si>
  <si>
    <t xml:space="preserve">06</t>
  </si>
  <si>
    <t xml:space="preserve">Служебная командировка</t>
  </si>
  <si>
    <t xml:space="preserve">07</t>
  </si>
  <si>
    <t xml:space="preserve">ПК</t>
  </si>
  <si>
    <t xml:space="preserve">Повышение квалификации с отрывом от работы</t>
  </si>
  <si>
    <t xml:space="preserve">08</t>
  </si>
  <si>
    <t xml:space="preserve">ПМ</t>
  </si>
  <si>
    <t xml:space="preserve">Повышение квалификации с отрывом от работы в другой местности</t>
  </si>
  <si>
    <t xml:space="preserve">09</t>
  </si>
  <si>
    <t xml:space="preserve">ОТ</t>
  </si>
  <si>
    <t xml:space="preserve">Ежегодный основной оплачиваемый отпуск</t>
  </si>
  <si>
    <t xml:space="preserve">10</t>
  </si>
  <si>
    <t xml:space="preserve">ОД</t>
  </si>
  <si>
    <t xml:space="preserve">Ежегодный дополнительный оплачиваемый отпуск</t>
  </si>
  <si>
    <t xml:space="preserve">11</t>
  </si>
  <si>
    <t xml:space="preserve">У</t>
  </si>
  <si>
    <t xml:space="preserve">Дополнительный отпуск в связи с обучением с сохранением среднего заработка</t>
  </si>
  <si>
    <t xml:space="preserve">12</t>
  </si>
  <si>
    <t xml:space="preserve">УВ</t>
  </si>
  <si>
    <t xml:space="preserve">Сокращённая продолжительность рабочего времени для обучающихся без отрыва от производства</t>
  </si>
  <si>
    <t xml:space="preserve">13</t>
  </si>
  <si>
    <t xml:space="preserve">УД</t>
  </si>
  <si>
    <t xml:space="preserve">Дополнительный отпуск в связи с обучением без сохранения заработной платы</t>
  </si>
  <si>
    <t xml:space="preserve">14</t>
  </si>
  <si>
    <t xml:space="preserve">Р</t>
  </si>
  <si>
    <t xml:space="preserve">Отпуск по беременности и родам (отпуск в связи с усыновлением новорождённого ребёнка)</t>
  </si>
  <si>
    <t xml:space="preserve">15</t>
  </si>
  <si>
    <t xml:space="preserve">ОЖ</t>
  </si>
  <si>
    <t xml:space="preserve">Отпуск по уходу за ребёнком до достижения им возраста трёх лет</t>
  </si>
  <si>
    <t xml:space="preserve">16</t>
  </si>
  <si>
    <t xml:space="preserve">ДО</t>
  </si>
  <si>
    <t xml:space="preserve">Отпуск без сохранения заработной платы, предоставленный работнику по разрешению работодателя</t>
  </si>
  <si>
    <t xml:space="preserve">17</t>
  </si>
  <si>
    <t xml:space="preserve">ОЗ</t>
  </si>
  <si>
    <t xml:space="preserve">Отпуск без сохранения заработной платы в случаях, предусмотренных законодательством</t>
  </si>
  <si>
    <t xml:space="preserve">18</t>
  </si>
  <si>
    <t xml:space="preserve">ДБ</t>
  </si>
  <si>
    <t xml:space="preserve">Ежегодный дополнительный отпуск без сохранения заработной платы</t>
  </si>
  <si>
    <t xml:space="preserve">19</t>
  </si>
  <si>
    <t xml:space="preserve">Временная нетрудоспособность с назначением пособия</t>
  </si>
  <si>
    <t xml:space="preserve">20</t>
  </si>
  <si>
    <t xml:space="preserve">Т</t>
  </si>
  <si>
    <t xml:space="preserve">Временная нетрудоспособность без назначения пособия в случаях, предусмотренных законодательством</t>
  </si>
  <si>
    <t xml:space="preserve">21</t>
  </si>
  <si>
    <t xml:space="preserve">ЛЧ</t>
  </si>
  <si>
    <t xml:space="preserve">Сокращённая продолжительность рабочего времени в случаях, предусмотренных законодательством</t>
  </si>
  <si>
    <t xml:space="preserve">22</t>
  </si>
  <si>
    <t xml:space="preserve">ПВ</t>
  </si>
  <si>
    <t xml:space="preserve">Время вынужденного прогула при незаконном увольнении, отстранении или переводе</t>
  </si>
  <si>
    <t xml:space="preserve">23</t>
  </si>
  <si>
    <t xml:space="preserve">Г</t>
  </si>
  <si>
    <t xml:space="preserve">Невыходы на время исполнения государственных или общественных обязанностей</t>
  </si>
  <si>
    <t xml:space="preserve">24</t>
  </si>
  <si>
    <t xml:space="preserve">ПР</t>
  </si>
  <si>
    <t xml:space="preserve">Прогулы (отсутствие на рабочем месте без уважительных причин)</t>
  </si>
  <si>
    <t xml:space="preserve">25</t>
  </si>
  <si>
    <t xml:space="preserve">НС</t>
  </si>
  <si>
    <t xml:space="preserve">Продолжительность работы в режиме неполного рабочего времени по инициативе работодателя</t>
  </si>
  <si>
    <t xml:space="preserve">26</t>
  </si>
  <si>
    <t xml:space="preserve">Выходные дни (еженедельный отпуск) и нерабочие праздничные дни</t>
  </si>
  <si>
    <t xml:space="preserve">27</t>
  </si>
  <si>
    <t xml:space="preserve">ОВ</t>
  </si>
  <si>
    <t xml:space="preserve">Дополнительные выходные дни (оплачиваемые)</t>
  </si>
  <si>
    <t xml:space="preserve">28</t>
  </si>
  <si>
    <t xml:space="preserve">НВ</t>
  </si>
  <si>
    <t xml:space="preserve">Дополнительные выходные дни (без сохранения заработной платы)</t>
  </si>
  <si>
    <t xml:space="preserve">29</t>
  </si>
  <si>
    <t xml:space="preserve">ЗБ</t>
  </si>
  <si>
    <t xml:space="preserve">Забастовка</t>
  </si>
  <si>
    <t xml:space="preserve">30</t>
  </si>
  <si>
    <t xml:space="preserve">НН</t>
  </si>
  <si>
    <t xml:space="preserve">Неявки по невыясненным причинам (до выяснения обстоятельств)</t>
  </si>
  <si>
    <t xml:space="preserve">31</t>
  </si>
  <si>
    <t xml:space="preserve">РП</t>
  </si>
  <si>
    <t xml:space="preserve">Время простоя по вине работодателя</t>
  </si>
  <si>
    <t xml:space="preserve">32</t>
  </si>
  <si>
    <t xml:space="preserve">НП</t>
  </si>
  <si>
    <t xml:space="preserve">Время простоя по причинам, не зависящим от работодателя и работника</t>
  </si>
  <si>
    <t xml:space="preserve">33</t>
  </si>
  <si>
    <t xml:space="preserve">ВП</t>
  </si>
  <si>
    <t xml:space="preserve">Время простоя по вине работника</t>
  </si>
  <si>
    <t xml:space="preserve">34</t>
  </si>
  <si>
    <t xml:space="preserve">НО</t>
  </si>
  <si>
    <t xml:space="preserve">Отстранение от работы с оплатой (пособием) в соответствии с законодательством</t>
  </si>
  <si>
    <t xml:space="preserve">35</t>
  </si>
  <si>
    <t xml:space="preserve">НБ</t>
  </si>
  <si>
    <t xml:space="preserve">Отстранение от работы без начисления заработной платы</t>
  </si>
  <si>
    <t xml:space="preserve">36</t>
  </si>
  <si>
    <t xml:space="preserve">НЗ</t>
  </si>
  <si>
    <t xml:space="preserve">Время приостановки работы в случае задержки выплаты заработной платы</t>
  </si>
  <si>
    <t xml:space="preserve">Коммерческие организации вправе использовать собственные коды, если утвердят их в учётной политике или локальном акте.</t>
  </si>
  <si>
    <t xml:space="preserve">Как заполнять табель</t>
  </si>
  <si>
    <t xml:space="preserve">1. Укажите организацию, подразделение и отчётный месяц (первое число месяца) — даты и дни недели в шапке подставятся сами.</t>
  </si>
  <si>
    <t xml:space="preserve">2. Для каждого сотрудника заполните ФИО, должность и табельный номер.</t>
  </si>
  <si>
    <t xml:space="preserve">3. Каждый день отмечайте буквенным кодом в верхней строке (Я — работа, В — выходной, ОТ — отпуск, Б — больничный, К — командировка) и часами в нижней.</t>
  </si>
  <si>
    <t xml:space="preserve">4. Итоги по дням, часам и неявкам считаются автоматически в правой части таблицы.</t>
  </si>
  <si>
    <t xml:space="preserve">5. В конце месяца распечатайте табель, подпишите у ответственного лица и руководителя и передайте в бухгалтерию.</t>
  </si>
  <si>
    <t xml:space="preserve">Важно знать:</t>
  </si>
  <si>
    <t xml:space="preserve">• Работодатель обязан вести учёт времени, фактически отработанного каждым работником (ст. 91 Трудового кодекса РФ).</t>
  </si>
  <si>
    <t xml:space="preserve">• С 2013 года коммерческие организации могут не использовать унифицированные формы Т-12 и Т-13, а утвердить свою форму (ст. 9 Федерального закона № 402-ФЗ «О бухгалтерском учёте»).</t>
  </si>
  <si>
    <t xml:space="preserve">• Табели хранятся 5 лет, а при работе во вредных и опасных условиях труда — 50 лет (п. 402 Перечня, утверждённого приказом Росархива от 20.12.2019 № 236).</t>
  </si>
  <si>
    <t xml:space="preserve">Не хотите заполнять табель вручную? CleverControl учитывает рабочее время за компьютером автоматически и выгружает табель в XLSX и PDF.</t>
  </si>
  <si>
    <t xml:space="preserve">Бесплатно до 5 компьютеров: https://clevercontrol.ru/uchet-rabochego-vremeni-sotrudnikov/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</si>
</sst>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;\-0;;@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9"/>
      <name val="Arial"/>
      <family val="0"/>
      <charset val="1"/>
    </font>
    <font>
      <u val="single"/>
      <sz val="9"/>
      <color rgb="FF5B4FD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DE9FB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EEEEE"/>
        </patternFill>
      </fill>
    </dxf>
    <dxf>
      <fill>
        <patternFill>
          <bgColor rgb="FFE6E0FA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9FB"/>
      <rgbColor rgb="FF660066"/>
      <rgbColor rgb="FFFF8080"/>
      <rgbColor rgb="FF0066CC"/>
      <rgbColor rgb="FFE6E0F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B4FD6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clevercontrol.ru/uchet-rabochego-vremeni-sotrudnikov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12" topLeftCell="F13" activePane="bottomRight" state="frozen"/>
      <selection pane="topLeft" activeCell="A1" activeCellId="0" sqref="A1"/>
      <selection pane="topRight" activeCell="F1" activeCellId="0" sqref="F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7.5"/>
    <col collapsed="false" customWidth="true" hidden="false" outlineLevel="0" max="36" min="6" style="0" width="4.2"/>
    <col collapsed="false" customWidth="true" hidden="false" outlineLevel="0" max="43" min="37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  <c r="B4" s="3"/>
      <c r="C4" s="3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P4" s="5" t="s">
        <v>4</v>
      </c>
    </row>
    <row r="5" customFormat="false" ht="15" hidden="false" customHeight="true" outlineLevel="0" collapsed="false">
      <c r="A5" s="3" t="s">
        <v>5</v>
      </c>
      <c r="B5" s="3"/>
      <c r="C5" s="3"/>
      <c r="D5" s="4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P5" s="6" t="s">
        <v>7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customFormat="false" ht="15" hidden="false" customHeight="false" outlineLevel="0" collapsed="false">
      <c r="A6" s="3" t="s">
        <v>8</v>
      </c>
      <c r="B6" s="3"/>
      <c r="C6" s="3"/>
      <c r="D6" s="7" t="n">
        <v>46327</v>
      </c>
      <c r="E6" s="7"/>
      <c r="F6" s="7"/>
      <c r="G6" s="7"/>
      <c r="H6" s="7"/>
      <c r="I6" s="7"/>
      <c r="J6" s="7"/>
      <c r="K6" s="7"/>
      <c r="L6" s="7"/>
      <c r="M6" s="7"/>
      <c r="N6" s="7"/>
      <c r="P6" s="6" t="s">
        <v>9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customFormat="false" ht="15" hidden="false" customHeight="false" outlineLevel="0" collapsed="false">
      <c r="A7" s="3" t="s">
        <v>10</v>
      </c>
      <c r="B7" s="3"/>
      <c r="C7" s="3"/>
      <c r="D7" s="7" t="n">
        <v>46356</v>
      </c>
      <c r="E7" s="7"/>
      <c r="F7" s="7"/>
      <c r="G7" s="7"/>
      <c r="H7" s="7"/>
      <c r="I7" s="7"/>
      <c r="J7" s="7"/>
      <c r="K7" s="7"/>
      <c r="L7" s="7"/>
      <c r="M7" s="7"/>
      <c r="N7" s="7"/>
      <c r="P7" s="6" t="s">
        <v>11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customFormat="false" ht="15" hidden="false" customHeight="true" outlineLevel="0" collapsed="false">
      <c r="A8" s="3" t="s">
        <v>12</v>
      </c>
      <c r="B8" s="3"/>
      <c r="C8" s="3"/>
      <c r="D8" s="4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  <c r="P8" s="6" t="s">
        <v>14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10" customFormat="false" ht="42" hidden="false" customHeight="true" outlineLevel="0" collapsed="false">
      <c r="A10" s="8" t="s">
        <v>15</v>
      </c>
      <c r="B10" s="8" t="s">
        <v>16</v>
      </c>
      <c r="C10" s="8" t="s">
        <v>17</v>
      </c>
      <c r="D10" s="8" t="s">
        <v>18</v>
      </c>
      <c r="E10" s="8" t="s">
        <v>19</v>
      </c>
      <c r="F10" s="8" t="s">
        <v>20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 t="s">
        <v>21</v>
      </c>
      <c r="AL10" s="8" t="s">
        <v>22</v>
      </c>
      <c r="AM10" s="8" t="s">
        <v>23</v>
      </c>
      <c r="AN10" s="8" t="s">
        <v>24</v>
      </c>
      <c r="AO10" s="8" t="s">
        <v>25</v>
      </c>
      <c r="AP10" s="8" t="s">
        <v>26</v>
      </c>
      <c r="AQ10" s="8" t="s">
        <v>27</v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9" t="n">
        <f aca="false">IF(1&lt;=DAY(EOMONTH($D$6,0)),1,"")</f>
        <v>1</v>
      </c>
      <c r="G11" s="9" t="n">
        <f aca="false">IF(2&lt;=DAY(EOMONTH($D$6,0)),2,"")</f>
        <v>2</v>
      </c>
      <c r="H11" s="9" t="n">
        <f aca="false">IF(3&lt;=DAY(EOMONTH($D$6,0)),3,"")</f>
        <v>3</v>
      </c>
      <c r="I11" s="9" t="n">
        <f aca="false">IF(4&lt;=DAY(EOMONTH($D$6,0)),4,"")</f>
        <v>4</v>
      </c>
      <c r="J11" s="9" t="n">
        <f aca="false">IF(5&lt;=DAY(EOMONTH($D$6,0)),5,"")</f>
        <v>5</v>
      </c>
      <c r="K11" s="9" t="n">
        <f aca="false">IF(6&lt;=DAY(EOMONTH($D$6,0)),6,"")</f>
        <v>6</v>
      </c>
      <c r="L11" s="9" t="n">
        <f aca="false">IF(7&lt;=DAY(EOMONTH($D$6,0)),7,"")</f>
        <v>7</v>
      </c>
      <c r="M11" s="9" t="n">
        <f aca="false">IF(8&lt;=DAY(EOMONTH($D$6,0)),8,"")</f>
        <v>8</v>
      </c>
      <c r="N11" s="9" t="n">
        <f aca="false">IF(9&lt;=DAY(EOMONTH($D$6,0)),9,"")</f>
        <v>9</v>
      </c>
      <c r="O11" s="9" t="n">
        <f aca="false">IF(10&lt;=DAY(EOMONTH($D$6,0)),10,"")</f>
        <v>10</v>
      </c>
      <c r="P11" s="9" t="n">
        <f aca="false">IF(11&lt;=DAY(EOMONTH($D$6,0)),11,"")</f>
        <v>11</v>
      </c>
      <c r="Q11" s="9" t="n">
        <f aca="false">IF(12&lt;=DAY(EOMONTH($D$6,0)),12,"")</f>
        <v>12</v>
      </c>
      <c r="R11" s="9" t="n">
        <f aca="false">IF(13&lt;=DAY(EOMONTH($D$6,0)),13,"")</f>
        <v>13</v>
      </c>
      <c r="S11" s="9" t="n">
        <f aca="false">IF(14&lt;=DAY(EOMONTH($D$6,0)),14,"")</f>
        <v>14</v>
      </c>
      <c r="T11" s="9" t="n">
        <f aca="false">IF(15&lt;=DAY(EOMONTH($D$6,0)),15,"")</f>
        <v>15</v>
      </c>
      <c r="U11" s="9" t="n">
        <f aca="false">IF(16&lt;=DAY(EOMONTH($D$6,0)),16,"")</f>
        <v>16</v>
      </c>
      <c r="V11" s="9" t="n">
        <f aca="false">IF(17&lt;=DAY(EOMONTH($D$6,0)),17,"")</f>
        <v>17</v>
      </c>
      <c r="W11" s="9" t="n">
        <f aca="false">IF(18&lt;=DAY(EOMONTH($D$6,0)),18,"")</f>
        <v>18</v>
      </c>
      <c r="X11" s="9" t="n">
        <f aca="false">IF(19&lt;=DAY(EOMONTH($D$6,0)),19,"")</f>
        <v>19</v>
      </c>
      <c r="Y11" s="9" t="n">
        <f aca="false">IF(20&lt;=DAY(EOMONTH($D$6,0)),20,"")</f>
        <v>20</v>
      </c>
      <c r="Z11" s="9" t="n">
        <f aca="false">IF(21&lt;=DAY(EOMONTH($D$6,0)),21,"")</f>
        <v>21</v>
      </c>
      <c r="AA11" s="9" t="n">
        <f aca="false">IF(22&lt;=DAY(EOMONTH($D$6,0)),22,"")</f>
        <v>22</v>
      </c>
      <c r="AB11" s="9" t="n">
        <f aca="false">IF(23&lt;=DAY(EOMONTH($D$6,0)),23,"")</f>
        <v>23</v>
      </c>
      <c r="AC11" s="9" t="n">
        <f aca="false">IF(24&lt;=DAY(EOMONTH($D$6,0)),24,"")</f>
        <v>24</v>
      </c>
      <c r="AD11" s="9" t="n">
        <f aca="false">IF(25&lt;=DAY(EOMONTH($D$6,0)),25,"")</f>
        <v>25</v>
      </c>
      <c r="AE11" s="9" t="n">
        <f aca="false">IF(26&lt;=DAY(EOMONTH($D$6,0)),26,"")</f>
        <v>26</v>
      </c>
      <c r="AF11" s="9" t="n">
        <f aca="false">IF(27&lt;=DAY(EOMONTH($D$6,0)),27,"")</f>
        <v>27</v>
      </c>
      <c r="AG11" s="9" t="n">
        <f aca="false">IF(28&lt;=DAY(EOMONTH($D$6,0)),28,"")</f>
        <v>28</v>
      </c>
      <c r="AH11" s="9" t="n">
        <f aca="false">IF(29&lt;=DAY(EOMONTH($D$6,0)),29,"")</f>
        <v>29</v>
      </c>
      <c r="AI11" s="9" t="n">
        <f aca="false">IF(30&lt;=DAY(EOMONTH($D$6,0)),30,"")</f>
        <v>30</v>
      </c>
      <c r="AJ11" s="9" t="str">
        <f aca="false">IF(31&lt;=DAY(EOMONTH($D$6,0)),31,"")</f>
        <v/>
      </c>
      <c r="AK11" s="8"/>
      <c r="AL11" s="8"/>
      <c r="AM11" s="8"/>
      <c r="AN11" s="8"/>
      <c r="AO11" s="8"/>
      <c r="AP11" s="8"/>
      <c r="AQ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9" t="str">
        <f aca="false">IF(F11="","",CHOOSE(WEEKDAY(DATE(YEAR($D$6),MONTH($D$6),F11),2),"пн","вт","ср","чт","пт","сб","вс"))</f>
        <v>вс</v>
      </c>
      <c r="G12" s="9" t="str">
        <f aca="false">IF(G11="","",CHOOSE(WEEKDAY(DATE(YEAR($D$6),MONTH($D$6),G11),2),"пн","вт","ср","чт","пт","сб","вс"))</f>
        <v>пн</v>
      </c>
      <c r="H12" s="9" t="str">
        <f aca="false">IF(H11="","",CHOOSE(WEEKDAY(DATE(YEAR($D$6),MONTH($D$6),H11),2),"пн","вт","ср","чт","пт","сб","вс"))</f>
        <v>вт</v>
      </c>
      <c r="I12" s="9" t="str">
        <f aca="false">IF(I11="","",CHOOSE(WEEKDAY(DATE(YEAR($D$6),MONTH($D$6),I11),2),"пн","вт","ср","чт","пт","сб","вс"))</f>
        <v>ср</v>
      </c>
      <c r="J12" s="9" t="str">
        <f aca="false">IF(J11="","",CHOOSE(WEEKDAY(DATE(YEAR($D$6),MONTH($D$6),J11),2),"пн","вт","ср","чт","пт","сб","вс"))</f>
        <v>чт</v>
      </c>
      <c r="K12" s="9" t="str">
        <f aca="false">IF(K11="","",CHOOSE(WEEKDAY(DATE(YEAR($D$6),MONTH($D$6),K11),2),"пн","вт","ср","чт","пт","сб","вс"))</f>
        <v>пт</v>
      </c>
      <c r="L12" s="9" t="str">
        <f aca="false">IF(L11="","",CHOOSE(WEEKDAY(DATE(YEAR($D$6),MONTH($D$6),L11),2),"пн","вт","ср","чт","пт","сб","вс"))</f>
        <v>сб</v>
      </c>
      <c r="M12" s="9" t="str">
        <f aca="false">IF(M11="","",CHOOSE(WEEKDAY(DATE(YEAR($D$6),MONTH($D$6),M11),2),"пн","вт","ср","чт","пт","сб","вс"))</f>
        <v>вс</v>
      </c>
      <c r="N12" s="9" t="str">
        <f aca="false">IF(N11="","",CHOOSE(WEEKDAY(DATE(YEAR($D$6),MONTH($D$6),N11),2),"пн","вт","ср","чт","пт","сб","вс"))</f>
        <v>пн</v>
      </c>
      <c r="O12" s="9" t="str">
        <f aca="false">IF(O11="","",CHOOSE(WEEKDAY(DATE(YEAR($D$6),MONTH($D$6),O11),2),"пн","вт","ср","чт","пт","сб","вс"))</f>
        <v>вт</v>
      </c>
      <c r="P12" s="9" t="str">
        <f aca="false">IF(P11="","",CHOOSE(WEEKDAY(DATE(YEAR($D$6),MONTH($D$6),P11),2),"пн","вт","ср","чт","пт","сб","вс"))</f>
        <v>ср</v>
      </c>
      <c r="Q12" s="9" t="str">
        <f aca="false">IF(Q11="","",CHOOSE(WEEKDAY(DATE(YEAR($D$6),MONTH($D$6),Q11),2),"пн","вт","ср","чт","пт","сб","вс"))</f>
        <v>чт</v>
      </c>
      <c r="R12" s="9" t="str">
        <f aca="false">IF(R11="","",CHOOSE(WEEKDAY(DATE(YEAR($D$6),MONTH($D$6),R11),2),"пн","вт","ср","чт","пт","сб","вс"))</f>
        <v>пт</v>
      </c>
      <c r="S12" s="9" t="str">
        <f aca="false">IF(S11="","",CHOOSE(WEEKDAY(DATE(YEAR($D$6),MONTH($D$6),S11),2),"пн","вт","ср","чт","пт","сб","вс"))</f>
        <v>сб</v>
      </c>
      <c r="T12" s="9" t="str">
        <f aca="false">IF(T11="","",CHOOSE(WEEKDAY(DATE(YEAR($D$6),MONTH($D$6),T11),2),"пн","вт","ср","чт","пт","сб","вс"))</f>
        <v>вс</v>
      </c>
      <c r="U12" s="9" t="str">
        <f aca="false">IF(U11="","",CHOOSE(WEEKDAY(DATE(YEAR($D$6),MONTH($D$6),U11),2),"пн","вт","ср","чт","пт","сб","вс"))</f>
        <v>пн</v>
      </c>
      <c r="V12" s="9" t="str">
        <f aca="false">IF(V11="","",CHOOSE(WEEKDAY(DATE(YEAR($D$6),MONTH($D$6),V11),2),"пн","вт","ср","чт","пт","сб","вс"))</f>
        <v>вт</v>
      </c>
      <c r="W12" s="9" t="str">
        <f aca="false">IF(W11="","",CHOOSE(WEEKDAY(DATE(YEAR($D$6),MONTH($D$6),W11),2),"пн","вт","ср","чт","пт","сб","вс"))</f>
        <v>ср</v>
      </c>
      <c r="X12" s="9" t="str">
        <f aca="false">IF(X11="","",CHOOSE(WEEKDAY(DATE(YEAR($D$6),MONTH($D$6),X11),2),"пн","вт","ср","чт","пт","сб","вс"))</f>
        <v>чт</v>
      </c>
      <c r="Y12" s="9" t="str">
        <f aca="false">IF(Y11="","",CHOOSE(WEEKDAY(DATE(YEAR($D$6),MONTH($D$6),Y11),2),"пн","вт","ср","чт","пт","сб","вс"))</f>
        <v>пт</v>
      </c>
      <c r="Z12" s="9" t="str">
        <f aca="false">IF(Z11="","",CHOOSE(WEEKDAY(DATE(YEAR($D$6),MONTH($D$6),Z11),2),"пн","вт","ср","чт","пт","сб","вс"))</f>
        <v>сб</v>
      </c>
      <c r="AA12" s="9" t="str">
        <f aca="false">IF(AA11="","",CHOOSE(WEEKDAY(DATE(YEAR($D$6),MONTH($D$6),AA11),2),"пн","вт","ср","чт","пт","сб","вс"))</f>
        <v>вс</v>
      </c>
      <c r="AB12" s="9" t="str">
        <f aca="false">IF(AB11="","",CHOOSE(WEEKDAY(DATE(YEAR($D$6),MONTH($D$6),AB11),2),"пн","вт","ср","чт","пт","сб","вс"))</f>
        <v>пн</v>
      </c>
      <c r="AC12" s="9" t="str">
        <f aca="false">IF(AC11="","",CHOOSE(WEEKDAY(DATE(YEAR($D$6),MONTH($D$6),AC11),2),"пн","вт","ср","чт","пт","сб","вс"))</f>
        <v>вт</v>
      </c>
      <c r="AD12" s="9" t="str">
        <f aca="false">IF(AD11="","",CHOOSE(WEEKDAY(DATE(YEAR($D$6),MONTH($D$6),AD11),2),"пн","вт","ср","чт","пт","сб","вс"))</f>
        <v>ср</v>
      </c>
      <c r="AE12" s="9" t="str">
        <f aca="false">IF(AE11="","",CHOOSE(WEEKDAY(DATE(YEAR($D$6),MONTH($D$6),AE11),2),"пн","вт","ср","чт","пт","сб","вс"))</f>
        <v>чт</v>
      </c>
      <c r="AF12" s="9" t="str">
        <f aca="false">IF(AF11="","",CHOOSE(WEEKDAY(DATE(YEAR($D$6),MONTH($D$6),AF11),2),"пн","вт","ср","чт","пт","сб","вс"))</f>
        <v>пт</v>
      </c>
      <c r="AG12" s="9" t="str">
        <f aca="false">IF(AG11="","",CHOOSE(WEEKDAY(DATE(YEAR($D$6),MONTH($D$6),AG11),2),"пн","вт","ср","чт","пт","сб","вс"))</f>
        <v>сб</v>
      </c>
      <c r="AH12" s="9" t="str">
        <f aca="false">IF(AH11="","",CHOOSE(WEEKDAY(DATE(YEAR($D$6),MONTH($D$6),AH11),2),"пн","вт","ср","чт","пт","сб","вс"))</f>
        <v>вс</v>
      </c>
      <c r="AI12" s="9" t="str">
        <f aca="false">IF(AI11="","",CHOOSE(WEEKDAY(DATE(YEAR($D$6),MONTH($D$6),AI11),2),"пн","вт","ср","чт","пт","сб","вс"))</f>
        <v>пн</v>
      </c>
      <c r="AJ12" s="9" t="str">
        <f aca="false">IF(AJ11="","",CHOOSE(WEEKDAY(DATE(YEAR($D$6),MONTH($D$6),AJ11),2),"пн","вт","ср","чт","пт","сб","вс"))</f>
        <v/>
      </c>
      <c r="AK12" s="8"/>
      <c r="AL12" s="8"/>
      <c r="AM12" s="8"/>
      <c r="AN12" s="8"/>
      <c r="AO12" s="8"/>
      <c r="AP12" s="8"/>
      <c r="AQ12" s="8"/>
    </row>
    <row r="13" customFormat="false" ht="15" hidden="false" customHeight="true" outlineLevel="0" collapsed="false">
      <c r="A13" s="10" t="n">
        <v>1</v>
      </c>
      <c r="B13" s="4" t="s">
        <v>28</v>
      </c>
      <c r="C13" s="4" t="s">
        <v>29</v>
      </c>
      <c r="D13" s="11" t="s">
        <v>30</v>
      </c>
      <c r="E13" s="12" t="s">
        <v>31</v>
      </c>
      <c r="F13" s="11" t="s">
        <v>32</v>
      </c>
      <c r="G13" s="11" t="s">
        <v>33</v>
      </c>
      <c r="H13" s="11" t="s">
        <v>33</v>
      </c>
      <c r="I13" s="11" t="s">
        <v>32</v>
      </c>
      <c r="J13" s="11" t="s">
        <v>33</v>
      </c>
      <c r="K13" s="11" t="s">
        <v>33</v>
      </c>
      <c r="L13" s="11" t="s">
        <v>32</v>
      </c>
      <c r="M13" s="11" t="s">
        <v>32</v>
      </c>
      <c r="N13" s="11" t="s">
        <v>33</v>
      </c>
      <c r="O13" s="11" t="s">
        <v>33</v>
      </c>
      <c r="P13" s="11" t="s">
        <v>33</v>
      </c>
      <c r="Q13" s="11" t="s">
        <v>33</v>
      </c>
      <c r="R13" s="11" t="s">
        <v>33</v>
      </c>
      <c r="S13" s="11" t="s">
        <v>32</v>
      </c>
      <c r="T13" s="11" t="s">
        <v>32</v>
      </c>
      <c r="U13" s="11" t="s">
        <v>34</v>
      </c>
      <c r="V13" s="11" t="s">
        <v>34</v>
      </c>
      <c r="W13" s="11" t="s">
        <v>33</v>
      </c>
      <c r="X13" s="11" t="s">
        <v>33</v>
      </c>
      <c r="Y13" s="11" t="s">
        <v>33</v>
      </c>
      <c r="Z13" s="11" t="s">
        <v>32</v>
      </c>
      <c r="AA13" s="11" t="s">
        <v>32</v>
      </c>
      <c r="AB13" s="11" t="s">
        <v>35</v>
      </c>
      <c r="AC13" s="11" t="s">
        <v>35</v>
      </c>
      <c r="AD13" s="11" t="s">
        <v>35</v>
      </c>
      <c r="AE13" s="11" t="s">
        <v>33</v>
      </c>
      <c r="AF13" s="11" t="s">
        <v>33</v>
      </c>
      <c r="AG13" s="11" t="s">
        <v>32</v>
      </c>
      <c r="AH13" s="11" t="s">
        <v>32</v>
      </c>
      <c r="AI13" s="11" t="s">
        <v>33</v>
      </c>
      <c r="AJ13" s="11"/>
      <c r="AK13" s="13" t="n">
        <f aca="false">COUNTIF(F14:AJ14,"&gt;0")</f>
        <v>15</v>
      </c>
      <c r="AL13" s="13" t="n">
        <f aca="false">SUM(F14:AJ14)</f>
        <v>120</v>
      </c>
      <c r="AM13" s="13" t="n">
        <f aca="false">COUNTIF(F13:AJ13,"ОТ")</f>
        <v>0</v>
      </c>
      <c r="AN13" s="13" t="n">
        <f aca="false">COUNTIF(F13:AJ13,"Б")</f>
        <v>3</v>
      </c>
      <c r="AO13" s="13" t="n">
        <f aca="false">COUNTIF(F13:AJ13,"К")</f>
        <v>2</v>
      </c>
      <c r="AP13" s="13" t="n">
        <f aca="false">COUNTIF(F13:AJ13,"В")</f>
        <v>10</v>
      </c>
      <c r="AQ13" s="13" t="n">
        <f aca="false">COUNTIF(F13:AJ13,"ПР")+COUNTIF(F13:AJ13,"НН")</f>
        <v>0</v>
      </c>
    </row>
    <row r="14" customFormat="false" ht="15" hidden="false" customHeight="false" outlineLevel="0" collapsed="false">
      <c r="A14" s="10"/>
      <c r="B14" s="4"/>
      <c r="C14" s="4"/>
      <c r="D14" s="11"/>
      <c r="E14" s="12" t="s">
        <v>36</v>
      </c>
      <c r="F14" s="11"/>
      <c r="G14" s="11" t="n">
        <v>8</v>
      </c>
      <c r="H14" s="11" t="n">
        <v>8</v>
      </c>
      <c r="I14" s="11"/>
      <c r="J14" s="11" t="n">
        <v>8</v>
      </c>
      <c r="K14" s="11" t="n">
        <v>8</v>
      </c>
      <c r="L14" s="11"/>
      <c r="M14" s="11"/>
      <c r="N14" s="11" t="n">
        <v>8</v>
      </c>
      <c r="O14" s="11" t="n">
        <v>8</v>
      </c>
      <c r="P14" s="11" t="n">
        <v>8</v>
      </c>
      <c r="Q14" s="11" t="n">
        <v>8</v>
      </c>
      <c r="R14" s="11" t="n">
        <v>8</v>
      </c>
      <c r="S14" s="11"/>
      <c r="T14" s="11"/>
      <c r="U14" s="11"/>
      <c r="V14" s="11"/>
      <c r="W14" s="11" t="n">
        <v>8</v>
      </c>
      <c r="X14" s="11" t="n">
        <v>8</v>
      </c>
      <c r="Y14" s="11" t="n">
        <v>8</v>
      </c>
      <c r="Z14" s="11"/>
      <c r="AA14" s="11"/>
      <c r="AB14" s="11"/>
      <c r="AC14" s="11"/>
      <c r="AD14" s="11"/>
      <c r="AE14" s="11" t="n">
        <v>8</v>
      </c>
      <c r="AF14" s="11" t="n">
        <v>8</v>
      </c>
      <c r="AG14" s="11"/>
      <c r="AH14" s="11"/>
      <c r="AI14" s="11" t="n">
        <v>8</v>
      </c>
      <c r="AJ14" s="11"/>
      <c r="AK14" s="13"/>
      <c r="AL14" s="13"/>
      <c r="AM14" s="13"/>
      <c r="AN14" s="13"/>
      <c r="AO14" s="13"/>
      <c r="AP14" s="13"/>
      <c r="AQ14" s="13"/>
    </row>
    <row r="15" customFormat="false" ht="15" hidden="false" customHeight="false" outlineLevel="0" collapsed="false">
      <c r="A15" s="10" t="n">
        <v>2</v>
      </c>
      <c r="B15" s="4"/>
      <c r="C15" s="4"/>
      <c r="D15" s="11"/>
      <c r="E15" s="12" t="s">
        <v>31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3" t="n">
        <f aca="false">COUNTIF(F16:AJ16,"&gt;0")</f>
        <v>0</v>
      </c>
      <c r="AL15" s="13" t="n">
        <f aca="false">SUM(F16:AJ16)</f>
        <v>0</v>
      </c>
      <c r="AM15" s="13" t="n">
        <f aca="false">COUNTIF(F15:AJ15,"ОТ")</f>
        <v>0</v>
      </c>
      <c r="AN15" s="13" t="n">
        <f aca="false">COUNTIF(F15:AJ15,"Б")</f>
        <v>0</v>
      </c>
      <c r="AO15" s="13" t="n">
        <f aca="false">COUNTIF(F15:AJ15,"К")</f>
        <v>0</v>
      </c>
      <c r="AP15" s="13" t="n">
        <f aca="false">COUNTIF(F15:AJ15,"В")</f>
        <v>0</v>
      </c>
      <c r="AQ15" s="13" t="n">
        <f aca="false">COUNTIF(F15:AJ15,"ПР")+COUNTIF(F15:AJ15,"НН")</f>
        <v>0</v>
      </c>
    </row>
    <row r="16" customFormat="false" ht="15" hidden="false" customHeight="false" outlineLevel="0" collapsed="false">
      <c r="A16" s="10"/>
      <c r="B16" s="4"/>
      <c r="C16" s="4"/>
      <c r="D16" s="11"/>
      <c r="E16" s="12" t="s">
        <v>36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3"/>
      <c r="AL16" s="13"/>
      <c r="AM16" s="13"/>
      <c r="AN16" s="13"/>
      <c r="AO16" s="13"/>
      <c r="AP16" s="13"/>
      <c r="AQ16" s="13"/>
    </row>
    <row r="17" customFormat="false" ht="15" hidden="false" customHeight="false" outlineLevel="0" collapsed="false">
      <c r="A17" s="10" t="n">
        <v>3</v>
      </c>
      <c r="B17" s="4"/>
      <c r="C17" s="4"/>
      <c r="D17" s="11"/>
      <c r="E17" s="12" t="s">
        <v>31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3" t="n">
        <f aca="false">COUNTIF(F18:AJ18,"&gt;0")</f>
        <v>0</v>
      </c>
      <c r="AL17" s="13" t="n">
        <f aca="false">SUM(F18:AJ18)</f>
        <v>0</v>
      </c>
      <c r="AM17" s="13" t="n">
        <f aca="false">COUNTIF(F17:AJ17,"ОТ")</f>
        <v>0</v>
      </c>
      <c r="AN17" s="13" t="n">
        <f aca="false">COUNTIF(F17:AJ17,"Б")</f>
        <v>0</v>
      </c>
      <c r="AO17" s="13" t="n">
        <f aca="false">COUNTIF(F17:AJ17,"К")</f>
        <v>0</v>
      </c>
      <c r="AP17" s="13" t="n">
        <f aca="false">COUNTIF(F17:AJ17,"В")</f>
        <v>0</v>
      </c>
      <c r="AQ17" s="13" t="n">
        <f aca="false">COUNTIF(F17:AJ17,"ПР")+COUNTIF(F17:AJ17,"НН")</f>
        <v>0</v>
      </c>
    </row>
    <row r="18" customFormat="false" ht="15" hidden="false" customHeight="false" outlineLevel="0" collapsed="false">
      <c r="A18" s="10"/>
      <c r="B18" s="4"/>
      <c r="C18" s="4"/>
      <c r="D18" s="11"/>
      <c r="E18" s="12" t="s">
        <v>36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3"/>
      <c r="AL18" s="13"/>
      <c r="AM18" s="13"/>
      <c r="AN18" s="13"/>
      <c r="AO18" s="13"/>
      <c r="AP18" s="13"/>
      <c r="AQ18" s="13"/>
    </row>
    <row r="19" customFormat="false" ht="15" hidden="false" customHeight="false" outlineLevel="0" collapsed="false">
      <c r="A19" s="10" t="n">
        <v>4</v>
      </c>
      <c r="B19" s="4"/>
      <c r="C19" s="4"/>
      <c r="D19" s="11"/>
      <c r="E19" s="12" t="s">
        <v>31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3" t="n">
        <f aca="false">COUNTIF(F20:AJ20,"&gt;0")</f>
        <v>0</v>
      </c>
      <c r="AL19" s="13" t="n">
        <f aca="false">SUM(F20:AJ20)</f>
        <v>0</v>
      </c>
      <c r="AM19" s="13" t="n">
        <f aca="false">COUNTIF(F19:AJ19,"ОТ")</f>
        <v>0</v>
      </c>
      <c r="AN19" s="13" t="n">
        <f aca="false">COUNTIF(F19:AJ19,"Б")</f>
        <v>0</v>
      </c>
      <c r="AO19" s="13" t="n">
        <f aca="false">COUNTIF(F19:AJ19,"К")</f>
        <v>0</v>
      </c>
      <c r="AP19" s="13" t="n">
        <f aca="false">COUNTIF(F19:AJ19,"В")</f>
        <v>0</v>
      </c>
      <c r="AQ19" s="13" t="n">
        <f aca="false">COUNTIF(F19:AJ19,"ПР")+COUNTIF(F19:AJ19,"НН")</f>
        <v>0</v>
      </c>
    </row>
    <row r="20" customFormat="false" ht="15" hidden="false" customHeight="false" outlineLevel="0" collapsed="false">
      <c r="A20" s="10"/>
      <c r="B20" s="4"/>
      <c r="C20" s="4"/>
      <c r="D20" s="11"/>
      <c r="E20" s="12" t="s">
        <v>36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3"/>
      <c r="AL20" s="13"/>
      <c r="AM20" s="13"/>
      <c r="AN20" s="13"/>
      <c r="AO20" s="13"/>
      <c r="AP20" s="13"/>
      <c r="AQ20" s="13"/>
    </row>
    <row r="21" customFormat="false" ht="15" hidden="false" customHeight="false" outlineLevel="0" collapsed="false">
      <c r="A21" s="10" t="n">
        <v>5</v>
      </c>
      <c r="B21" s="4"/>
      <c r="C21" s="4"/>
      <c r="D21" s="11"/>
      <c r="E21" s="12" t="s">
        <v>31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3" t="n">
        <f aca="false">COUNTIF(F22:AJ22,"&gt;0")</f>
        <v>0</v>
      </c>
      <c r="AL21" s="13" t="n">
        <f aca="false">SUM(F22:AJ22)</f>
        <v>0</v>
      </c>
      <c r="AM21" s="13" t="n">
        <f aca="false">COUNTIF(F21:AJ21,"ОТ")</f>
        <v>0</v>
      </c>
      <c r="AN21" s="13" t="n">
        <f aca="false">COUNTIF(F21:AJ21,"Б")</f>
        <v>0</v>
      </c>
      <c r="AO21" s="13" t="n">
        <f aca="false">COUNTIF(F21:AJ21,"К")</f>
        <v>0</v>
      </c>
      <c r="AP21" s="13" t="n">
        <f aca="false">COUNTIF(F21:AJ21,"В")</f>
        <v>0</v>
      </c>
      <c r="AQ21" s="13" t="n">
        <f aca="false">COUNTIF(F21:AJ21,"ПР")+COUNTIF(F21:AJ21,"НН")</f>
        <v>0</v>
      </c>
    </row>
    <row r="22" customFormat="false" ht="15" hidden="false" customHeight="false" outlineLevel="0" collapsed="false">
      <c r="A22" s="10"/>
      <c r="B22" s="4"/>
      <c r="C22" s="4"/>
      <c r="D22" s="11"/>
      <c r="E22" s="12" t="s">
        <v>36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3"/>
      <c r="AL22" s="13"/>
      <c r="AM22" s="13"/>
      <c r="AN22" s="13"/>
      <c r="AO22" s="13"/>
      <c r="AP22" s="13"/>
      <c r="AQ22" s="13"/>
    </row>
    <row r="23" customFormat="false" ht="15" hidden="false" customHeight="false" outlineLevel="0" collapsed="false">
      <c r="A23" s="10" t="n">
        <v>6</v>
      </c>
      <c r="B23" s="4"/>
      <c r="C23" s="4"/>
      <c r="D23" s="11"/>
      <c r="E23" s="12" t="s">
        <v>31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3" t="n">
        <f aca="false">COUNTIF(F24:AJ24,"&gt;0")</f>
        <v>0</v>
      </c>
      <c r="AL23" s="13" t="n">
        <f aca="false">SUM(F24:AJ24)</f>
        <v>0</v>
      </c>
      <c r="AM23" s="13" t="n">
        <f aca="false">COUNTIF(F23:AJ23,"ОТ")</f>
        <v>0</v>
      </c>
      <c r="AN23" s="13" t="n">
        <f aca="false">COUNTIF(F23:AJ23,"Б")</f>
        <v>0</v>
      </c>
      <c r="AO23" s="13" t="n">
        <f aca="false">COUNTIF(F23:AJ23,"К")</f>
        <v>0</v>
      </c>
      <c r="AP23" s="13" t="n">
        <f aca="false">COUNTIF(F23:AJ23,"В")</f>
        <v>0</v>
      </c>
      <c r="AQ23" s="13" t="n">
        <f aca="false">COUNTIF(F23:AJ23,"ПР")+COUNTIF(F23:AJ23,"НН")</f>
        <v>0</v>
      </c>
    </row>
    <row r="24" customFormat="false" ht="15" hidden="false" customHeight="false" outlineLevel="0" collapsed="false">
      <c r="A24" s="10"/>
      <c r="B24" s="4"/>
      <c r="C24" s="4"/>
      <c r="D24" s="11"/>
      <c r="E24" s="12" t="s">
        <v>36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3"/>
      <c r="AL24" s="13"/>
      <c r="AM24" s="13"/>
      <c r="AN24" s="13"/>
      <c r="AO24" s="13"/>
      <c r="AP24" s="13"/>
      <c r="AQ24" s="13"/>
    </row>
    <row r="25" customFormat="false" ht="15" hidden="false" customHeight="false" outlineLevel="0" collapsed="false">
      <c r="A25" s="10" t="n">
        <v>7</v>
      </c>
      <c r="B25" s="4"/>
      <c r="C25" s="4"/>
      <c r="D25" s="11"/>
      <c r="E25" s="12" t="s">
        <v>31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3" t="n">
        <f aca="false">COUNTIF(F26:AJ26,"&gt;0")</f>
        <v>0</v>
      </c>
      <c r="AL25" s="13" t="n">
        <f aca="false">SUM(F26:AJ26)</f>
        <v>0</v>
      </c>
      <c r="AM25" s="13" t="n">
        <f aca="false">COUNTIF(F25:AJ25,"ОТ")</f>
        <v>0</v>
      </c>
      <c r="AN25" s="13" t="n">
        <f aca="false">COUNTIF(F25:AJ25,"Б")</f>
        <v>0</v>
      </c>
      <c r="AO25" s="13" t="n">
        <f aca="false">COUNTIF(F25:AJ25,"К")</f>
        <v>0</v>
      </c>
      <c r="AP25" s="13" t="n">
        <f aca="false">COUNTIF(F25:AJ25,"В")</f>
        <v>0</v>
      </c>
      <c r="AQ25" s="13" t="n">
        <f aca="false">COUNTIF(F25:AJ25,"ПР")+COUNTIF(F25:AJ25,"НН")</f>
        <v>0</v>
      </c>
    </row>
    <row r="26" customFormat="false" ht="15" hidden="false" customHeight="false" outlineLevel="0" collapsed="false">
      <c r="A26" s="10"/>
      <c r="B26" s="4"/>
      <c r="C26" s="4"/>
      <c r="D26" s="11"/>
      <c r="E26" s="12" t="s">
        <v>36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3"/>
      <c r="AL26" s="13"/>
      <c r="AM26" s="13"/>
      <c r="AN26" s="13"/>
      <c r="AO26" s="13"/>
      <c r="AP26" s="13"/>
      <c r="AQ26" s="13"/>
    </row>
    <row r="27" customFormat="false" ht="15" hidden="false" customHeight="false" outlineLevel="0" collapsed="false">
      <c r="A27" s="10" t="n">
        <v>8</v>
      </c>
      <c r="B27" s="4"/>
      <c r="C27" s="4"/>
      <c r="D27" s="11"/>
      <c r="E27" s="12" t="s">
        <v>31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3" t="n">
        <f aca="false">COUNTIF(F28:AJ28,"&gt;0")</f>
        <v>0</v>
      </c>
      <c r="AL27" s="13" t="n">
        <f aca="false">SUM(F28:AJ28)</f>
        <v>0</v>
      </c>
      <c r="AM27" s="13" t="n">
        <f aca="false">COUNTIF(F27:AJ27,"ОТ")</f>
        <v>0</v>
      </c>
      <c r="AN27" s="13" t="n">
        <f aca="false">COUNTIF(F27:AJ27,"Б")</f>
        <v>0</v>
      </c>
      <c r="AO27" s="13" t="n">
        <f aca="false">COUNTIF(F27:AJ27,"К")</f>
        <v>0</v>
      </c>
      <c r="AP27" s="13" t="n">
        <f aca="false">COUNTIF(F27:AJ27,"В")</f>
        <v>0</v>
      </c>
      <c r="AQ27" s="13" t="n">
        <f aca="false">COUNTIF(F27:AJ27,"ПР")+COUNTIF(F27:AJ27,"НН")</f>
        <v>0</v>
      </c>
    </row>
    <row r="28" customFormat="false" ht="15" hidden="false" customHeight="false" outlineLevel="0" collapsed="false">
      <c r="A28" s="10"/>
      <c r="B28" s="4"/>
      <c r="C28" s="4"/>
      <c r="D28" s="11"/>
      <c r="E28" s="12" t="s">
        <v>36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3"/>
      <c r="AL28" s="13"/>
      <c r="AM28" s="13"/>
      <c r="AN28" s="13"/>
      <c r="AO28" s="13"/>
      <c r="AP28" s="13"/>
      <c r="AQ28" s="13"/>
    </row>
    <row r="29" customFormat="false" ht="15" hidden="false" customHeight="false" outlineLevel="0" collapsed="false">
      <c r="A29" s="10" t="n">
        <v>9</v>
      </c>
      <c r="B29" s="4"/>
      <c r="C29" s="4"/>
      <c r="D29" s="11"/>
      <c r="E29" s="12" t="s">
        <v>31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3" t="n">
        <f aca="false">COUNTIF(F30:AJ30,"&gt;0")</f>
        <v>0</v>
      </c>
      <c r="AL29" s="13" t="n">
        <f aca="false">SUM(F30:AJ30)</f>
        <v>0</v>
      </c>
      <c r="AM29" s="13" t="n">
        <f aca="false">COUNTIF(F29:AJ29,"ОТ")</f>
        <v>0</v>
      </c>
      <c r="AN29" s="13" t="n">
        <f aca="false">COUNTIF(F29:AJ29,"Б")</f>
        <v>0</v>
      </c>
      <c r="AO29" s="13" t="n">
        <f aca="false">COUNTIF(F29:AJ29,"К")</f>
        <v>0</v>
      </c>
      <c r="AP29" s="13" t="n">
        <f aca="false">COUNTIF(F29:AJ29,"В")</f>
        <v>0</v>
      </c>
      <c r="AQ29" s="13" t="n">
        <f aca="false">COUNTIF(F29:AJ29,"ПР")+COUNTIF(F29:AJ29,"НН")</f>
        <v>0</v>
      </c>
    </row>
    <row r="30" customFormat="false" ht="15" hidden="false" customHeight="false" outlineLevel="0" collapsed="false">
      <c r="A30" s="10"/>
      <c r="B30" s="4"/>
      <c r="C30" s="4"/>
      <c r="D30" s="11"/>
      <c r="E30" s="12" t="s">
        <v>36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3"/>
      <c r="AL30" s="13"/>
      <c r="AM30" s="13"/>
      <c r="AN30" s="13"/>
      <c r="AO30" s="13"/>
      <c r="AP30" s="13"/>
      <c r="AQ30" s="13"/>
    </row>
    <row r="31" customFormat="false" ht="15" hidden="false" customHeight="false" outlineLevel="0" collapsed="false">
      <c r="A31" s="10" t="n">
        <v>10</v>
      </c>
      <c r="B31" s="4"/>
      <c r="C31" s="4"/>
      <c r="D31" s="11"/>
      <c r="E31" s="12" t="s">
        <v>31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3" t="n">
        <f aca="false">COUNTIF(F32:AJ32,"&gt;0")</f>
        <v>0</v>
      </c>
      <c r="AL31" s="13" t="n">
        <f aca="false">SUM(F32:AJ32)</f>
        <v>0</v>
      </c>
      <c r="AM31" s="13" t="n">
        <f aca="false">COUNTIF(F31:AJ31,"ОТ")</f>
        <v>0</v>
      </c>
      <c r="AN31" s="13" t="n">
        <f aca="false">COUNTIF(F31:AJ31,"Б")</f>
        <v>0</v>
      </c>
      <c r="AO31" s="13" t="n">
        <f aca="false">COUNTIF(F31:AJ31,"К")</f>
        <v>0</v>
      </c>
      <c r="AP31" s="13" t="n">
        <f aca="false">COUNTIF(F31:AJ31,"В")</f>
        <v>0</v>
      </c>
      <c r="AQ31" s="13" t="n">
        <f aca="false">COUNTIF(F31:AJ31,"ПР")+COUNTIF(F31:AJ31,"НН")</f>
        <v>0</v>
      </c>
    </row>
    <row r="32" customFormat="false" ht="15" hidden="false" customHeight="false" outlineLevel="0" collapsed="false">
      <c r="A32" s="10"/>
      <c r="B32" s="4"/>
      <c r="C32" s="4"/>
      <c r="D32" s="11"/>
      <c r="E32" s="12" t="s">
        <v>36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13"/>
    </row>
    <row r="33" customFormat="false" ht="15" hidden="false" customHeight="false" outlineLevel="0" collapsed="false">
      <c r="A33" s="10" t="n">
        <v>11</v>
      </c>
      <c r="B33" s="4"/>
      <c r="C33" s="4"/>
      <c r="D33" s="11"/>
      <c r="E33" s="12" t="s">
        <v>31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3" t="n">
        <f aca="false">COUNTIF(F34:AJ34,"&gt;0")</f>
        <v>0</v>
      </c>
      <c r="AL33" s="13" t="n">
        <f aca="false">SUM(F34:AJ34)</f>
        <v>0</v>
      </c>
      <c r="AM33" s="13" t="n">
        <f aca="false">COUNTIF(F33:AJ33,"ОТ")</f>
        <v>0</v>
      </c>
      <c r="AN33" s="13" t="n">
        <f aca="false">COUNTIF(F33:AJ33,"Б")</f>
        <v>0</v>
      </c>
      <c r="AO33" s="13" t="n">
        <f aca="false">COUNTIF(F33:AJ33,"К")</f>
        <v>0</v>
      </c>
      <c r="AP33" s="13" t="n">
        <f aca="false">COUNTIF(F33:AJ33,"В")</f>
        <v>0</v>
      </c>
      <c r="AQ33" s="13" t="n">
        <f aca="false">COUNTIF(F33:AJ33,"ПР")+COUNTIF(F33:AJ33,"НН")</f>
        <v>0</v>
      </c>
    </row>
    <row r="34" customFormat="false" ht="15" hidden="false" customHeight="false" outlineLevel="0" collapsed="false">
      <c r="A34" s="10"/>
      <c r="B34" s="4"/>
      <c r="C34" s="4"/>
      <c r="D34" s="11"/>
      <c r="E34" s="12" t="s">
        <v>36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3"/>
      <c r="AL34" s="13"/>
      <c r="AM34" s="13"/>
      <c r="AN34" s="13"/>
      <c r="AO34" s="13"/>
      <c r="AP34" s="13"/>
      <c r="AQ34" s="13"/>
    </row>
    <row r="35" customFormat="false" ht="15" hidden="false" customHeight="false" outlineLevel="0" collapsed="false">
      <c r="A35" s="10" t="n">
        <v>12</v>
      </c>
      <c r="B35" s="4"/>
      <c r="C35" s="4"/>
      <c r="D35" s="11"/>
      <c r="E35" s="12" t="s">
        <v>31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3" t="n">
        <f aca="false">COUNTIF(F36:AJ36,"&gt;0")</f>
        <v>0</v>
      </c>
      <c r="AL35" s="13" t="n">
        <f aca="false">SUM(F36:AJ36)</f>
        <v>0</v>
      </c>
      <c r="AM35" s="13" t="n">
        <f aca="false">COUNTIF(F35:AJ35,"ОТ")</f>
        <v>0</v>
      </c>
      <c r="AN35" s="13" t="n">
        <f aca="false">COUNTIF(F35:AJ35,"Б")</f>
        <v>0</v>
      </c>
      <c r="AO35" s="13" t="n">
        <f aca="false">COUNTIF(F35:AJ35,"К")</f>
        <v>0</v>
      </c>
      <c r="AP35" s="13" t="n">
        <f aca="false">COUNTIF(F35:AJ35,"В")</f>
        <v>0</v>
      </c>
      <c r="AQ35" s="13" t="n">
        <f aca="false">COUNTIF(F35:AJ35,"ПР")+COUNTIF(F35:AJ35,"НН")</f>
        <v>0</v>
      </c>
    </row>
    <row r="36" customFormat="false" ht="15" hidden="false" customHeight="false" outlineLevel="0" collapsed="false">
      <c r="A36" s="10"/>
      <c r="B36" s="4"/>
      <c r="C36" s="4"/>
      <c r="D36" s="11"/>
      <c r="E36" s="12" t="s">
        <v>36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3"/>
      <c r="AL36" s="13"/>
      <c r="AM36" s="13"/>
      <c r="AN36" s="13"/>
      <c r="AO36" s="13"/>
      <c r="AP36" s="13"/>
      <c r="AQ36" s="13"/>
    </row>
    <row r="37" customFormat="false" ht="15" hidden="false" customHeight="false" outlineLevel="0" collapsed="false">
      <c r="A37" s="10" t="n">
        <v>13</v>
      </c>
      <c r="B37" s="4"/>
      <c r="C37" s="4"/>
      <c r="D37" s="11"/>
      <c r="E37" s="12" t="s">
        <v>31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3" t="n">
        <f aca="false">COUNTIF(F38:AJ38,"&gt;0")</f>
        <v>0</v>
      </c>
      <c r="AL37" s="13" t="n">
        <f aca="false">SUM(F38:AJ38)</f>
        <v>0</v>
      </c>
      <c r="AM37" s="13" t="n">
        <f aca="false">COUNTIF(F37:AJ37,"ОТ")</f>
        <v>0</v>
      </c>
      <c r="AN37" s="13" t="n">
        <f aca="false">COUNTIF(F37:AJ37,"Б")</f>
        <v>0</v>
      </c>
      <c r="AO37" s="13" t="n">
        <f aca="false">COUNTIF(F37:AJ37,"К")</f>
        <v>0</v>
      </c>
      <c r="AP37" s="13" t="n">
        <f aca="false">COUNTIF(F37:AJ37,"В")</f>
        <v>0</v>
      </c>
      <c r="AQ37" s="13" t="n">
        <f aca="false">COUNTIF(F37:AJ37,"ПР")+COUNTIF(F37:AJ37,"НН")</f>
        <v>0</v>
      </c>
    </row>
    <row r="38" customFormat="false" ht="15" hidden="false" customHeight="false" outlineLevel="0" collapsed="false">
      <c r="A38" s="10"/>
      <c r="B38" s="4"/>
      <c r="C38" s="4"/>
      <c r="D38" s="11"/>
      <c r="E38" s="12" t="s">
        <v>36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3"/>
      <c r="AL38" s="13"/>
      <c r="AM38" s="13"/>
      <c r="AN38" s="13"/>
      <c r="AO38" s="13"/>
      <c r="AP38" s="13"/>
      <c r="AQ38" s="13"/>
    </row>
    <row r="39" customFormat="false" ht="15" hidden="false" customHeight="false" outlineLevel="0" collapsed="false">
      <c r="A39" s="10" t="n">
        <v>14</v>
      </c>
      <c r="B39" s="4"/>
      <c r="C39" s="4"/>
      <c r="D39" s="11"/>
      <c r="E39" s="12" t="s">
        <v>31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3" t="n">
        <f aca="false">COUNTIF(F40:AJ40,"&gt;0")</f>
        <v>0</v>
      </c>
      <c r="AL39" s="13" t="n">
        <f aca="false">SUM(F40:AJ40)</f>
        <v>0</v>
      </c>
      <c r="AM39" s="13" t="n">
        <f aca="false">COUNTIF(F39:AJ39,"ОТ")</f>
        <v>0</v>
      </c>
      <c r="AN39" s="13" t="n">
        <f aca="false">COUNTIF(F39:AJ39,"Б")</f>
        <v>0</v>
      </c>
      <c r="AO39" s="13" t="n">
        <f aca="false">COUNTIF(F39:AJ39,"К")</f>
        <v>0</v>
      </c>
      <c r="AP39" s="13" t="n">
        <f aca="false">COUNTIF(F39:AJ39,"В")</f>
        <v>0</v>
      </c>
      <c r="AQ39" s="13" t="n">
        <f aca="false">COUNTIF(F39:AJ39,"ПР")+COUNTIF(F39:AJ39,"НН")</f>
        <v>0</v>
      </c>
    </row>
    <row r="40" customFormat="false" ht="15" hidden="false" customHeight="false" outlineLevel="0" collapsed="false">
      <c r="A40" s="10"/>
      <c r="B40" s="4"/>
      <c r="C40" s="4"/>
      <c r="D40" s="11"/>
      <c r="E40" s="12" t="s">
        <v>36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3"/>
      <c r="AL40" s="13"/>
      <c r="AM40" s="13"/>
      <c r="AN40" s="13"/>
      <c r="AO40" s="13"/>
      <c r="AP40" s="13"/>
      <c r="AQ40" s="13"/>
    </row>
    <row r="41" customFormat="false" ht="15" hidden="false" customHeight="false" outlineLevel="0" collapsed="false">
      <c r="A41" s="10" t="n">
        <v>15</v>
      </c>
      <c r="B41" s="4"/>
      <c r="C41" s="4"/>
      <c r="D41" s="11"/>
      <c r="E41" s="12" t="s">
        <v>31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3" t="n">
        <f aca="false">COUNTIF(F42:AJ42,"&gt;0")</f>
        <v>0</v>
      </c>
      <c r="AL41" s="13" t="n">
        <f aca="false">SUM(F42:AJ42)</f>
        <v>0</v>
      </c>
      <c r="AM41" s="13" t="n">
        <f aca="false">COUNTIF(F41:AJ41,"ОТ")</f>
        <v>0</v>
      </c>
      <c r="AN41" s="13" t="n">
        <f aca="false">COUNTIF(F41:AJ41,"Б")</f>
        <v>0</v>
      </c>
      <c r="AO41" s="13" t="n">
        <f aca="false">COUNTIF(F41:AJ41,"К")</f>
        <v>0</v>
      </c>
      <c r="AP41" s="13" t="n">
        <f aca="false">COUNTIF(F41:AJ41,"В")</f>
        <v>0</v>
      </c>
      <c r="AQ41" s="13" t="n">
        <f aca="false">COUNTIF(F41:AJ41,"ПР")+COUNTIF(F41:AJ41,"НН")</f>
        <v>0</v>
      </c>
    </row>
    <row r="42" customFormat="false" ht="15" hidden="false" customHeight="false" outlineLevel="0" collapsed="false">
      <c r="A42" s="10"/>
      <c r="B42" s="4"/>
      <c r="C42" s="4"/>
      <c r="D42" s="11"/>
      <c r="E42" s="12" t="s">
        <v>36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3"/>
      <c r="AL42" s="13"/>
      <c r="AM42" s="13"/>
      <c r="AN42" s="13"/>
      <c r="AO42" s="13"/>
      <c r="AP42" s="13"/>
      <c r="AQ42" s="13"/>
    </row>
    <row r="43" customFormat="false" ht="15" hidden="false" customHeight="false" outlineLevel="0" collapsed="false">
      <c r="A43" s="14" t="s">
        <v>37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9" t="n">
        <f aca="false">SUM(AK13:AK42)</f>
        <v>15</v>
      </c>
      <c r="AL43" s="9" t="n">
        <f aca="false">SUM(AL13:AL42)</f>
        <v>120</v>
      </c>
      <c r="AM43" s="9" t="n">
        <f aca="false">SUM(AM13:AM42)</f>
        <v>0</v>
      </c>
      <c r="AN43" s="9" t="n">
        <f aca="false">SUM(AN13:AN42)</f>
        <v>3</v>
      </c>
      <c r="AO43" s="9" t="n">
        <f aca="false">SUM(AO13:AO42)</f>
        <v>2</v>
      </c>
      <c r="AP43" s="9" t="n">
        <f aca="false">SUM(AP13:AP42)</f>
        <v>10</v>
      </c>
      <c r="AQ43" s="9" t="n">
        <f aca="false">SUM(AQ13:AQ42)</f>
        <v>0</v>
      </c>
    </row>
    <row r="45" customFormat="false" ht="15" hidden="false" customHeight="false" outlineLevel="0" collapsed="false">
      <c r="B45" s="15" t="s">
        <v>38</v>
      </c>
    </row>
    <row r="46" customFormat="false" ht="15" hidden="false" customHeight="false" outlineLevel="0" collapsed="false">
      <c r="B46" s="15" t="s">
        <v>39</v>
      </c>
    </row>
    <row r="47" customFormat="false" ht="15" hidden="false" customHeight="false" outlineLevel="0" collapsed="false">
      <c r="B47" s="15" t="s">
        <v>40</v>
      </c>
    </row>
  </sheetData>
  <mergeCells count="193">
    <mergeCell ref="A4:C4"/>
    <mergeCell ref="D4:N4"/>
    <mergeCell ref="A5:C5"/>
    <mergeCell ref="D5:N5"/>
    <mergeCell ref="P5:AN5"/>
    <mergeCell ref="A6:C6"/>
    <mergeCell ref="D6:N6"/>
    <mergeCell ref="P6:AN6"/>
    <mergeCell ref="A7:C7"/>
    <mergeCell ref="D7:N7"/>
    <mergeCell ref="P7:AN7"/>
    <mergeCell ref="A8:C8"/>
    <mergeCell ref="D8:N8"/>
    <mergeCell ref="P8:AN8"/>
    <mergeCell ref="A10:A12"/>
    <mergeCell ref="B10:B12"/>
    <mergeCell ref="C10:C12"/>
    <mergeCell ref="D10:D12"/>
    <mergeCell ref="E10:E12"/>
    <mergeCell ref="F10:AJ10"/>
    <mergeCell ref="AK10:AK12"/>
    <mergeCell ref="AL10:AL12"/>
    <mergeCell ref="AM10:AM12"/>
    <mergeCell ref="AN10:AN12"/>
    <mergeCell ref="AO10:AO12"/>
    <mergeCell ref="AP10:AP12"/>
    <mergeCell ref="AQ10:AQ12"/>
    <mergeCell ref="A13:A14"/>
    <mergeCell ref="B13:B14"/>
    <mergeCell ref="C13:C14"/>
    <mergeCell ref="D13:D14"/>
    <mergeCell ref="AK13:AK14"/>
    <mergeCell ref="AL13:AL14"/>
    <mergeCell ref="AM13:AM14"/>
    <mergeCell ref="AN13:AN14"/>
    <mergeCell ref="AO13:AO14"/>
    <mergeCell ref="AP13:AP14"/>
    <mergeCell ref="AQ13:AQ14"/>
    <mergeCell ref="A15:A16"/>
    <mergeCell ref="B15:B16"/>
    <mergeCell ref="C15:C16"/>
    <mergeCell ref="D15:D16"/>
    <mergeCell ref="AK15:AK16"/>
    <mergeCell ref="AL15:AL16"/>
    <mergeCell ref="AM15:AM16"/>
    <mergeCell ref="AN15:AN16"/>
    <mergeCell ref="AO15:AO16"/>
    <mergeCell ref="AP15:AP16"/>
    <mergeCell ref="AQ15:AQ16"/>
    <mergeCell ref="A17:A18"/>
    <mergeCell ref="B17:B18"/>
    <mergeCell ref="C17:C18"/>
    <mergeCell ref="D17:D18"/>
    <mergeCell ref="AK17:AK18"/>
    <mergeCell ref="AL17:AL18"/>
    <mergeCell ref="AM17:AM18"/>
    <mergeCell ref="AN17:AN18"/>
    <mergeCell ref="AO17:AO18"/>
    <mergeCell ref="AP17:AP18"/>
    <mergeCell ref="AQ17:AQ18"/>
    <mergeCell ref="A19:A20"/>
    <mergeCell ref="B19:B20"/>
    <mergeCell ref="C19:C20"/>
    <mergeCell ref="D19:D20"/>
    <mergeCell ref="AK19:AK20"/>
    <mergeCell ref="AL19:AL20"/>
    <mergeCell ref="AM19:AM20"/>
    <mergeCell ref="AN19:AN20"/>
    <mergeCell ref="AO19:AO20"/>
    <mergeCell ref="AP19:AP20"/>
    <mergeCell ref="AQ19:AQ20"/>
    <mergeCell ref="A21:A22"/>
    <mergeCell ref="B21:B22"/>
    <mergeCell ref="C21:C22"/>
    <mergeCell ref="D21:D22"/>
    <mergeCell ref="AK21:AK22"/>
    <mergeCell ref="AL21:AL22"/>
    <mergeCell ref="AM21:AM22"/>
    <mergeCell ref="AN21:AN22"/>
    <mergeCell ref="AO21:AO22"/>
    <mergeCell ref="AP21:AP22"/>
    <mergeCell ref="AQ21:AQ22"/>
    <mergeCell ref="A23:A24"/>
    <mergeCell ref="B23:B24"/>
    <mergeCell ref="C23:C24"/>
    <mergeCell ref="D23:D24"/>
    <mergeCell ref="AK23:AK24"/>
    <mergeCell ref="AL23:AL24"/>
    <mergeCell ref="AM23:AM24"/>
    <mergeCell ref="AN23:AN24"/>
    <mergeCell ref="AO23:AO24"/>
    <mergeCell ref="AP23:AP24"/>
    <mergeCell ref="AQ23:AQ24"/>
    <mergeCell ref="A25:A26"/>
    <mergeCell ref="B25:B26"/>
    <mergeCell ref="C25:C26"/>
    <mergeCell ref="D25:D26"/>
    <mergeCell ref="AK25:AK26"/>
    <mergeCell ref="AL25:AL26"/>
    <mergeCell ref="AM25:AM26"/>
    <mergeCell ref="AN25:AN26"/>
    <mergeCell ref="AO25:AO26"/>
    <mergeCell ref="AP25:AP26"/>
    <mergeCell ref="AQ25:AQ26"/>
    <mergeCell ref="A27:A28"/>
    <mergeCell ref="B27:B28"/>
    <mergeCell ref="C27:C28"/>
    <mergeCell ref="D27:D28"/>
    <mergeCell ref="AK27:AK28"/>
    <mergeCell ref="AL27:AL28"/>
    <mergeCell ref="AM27:AM28"/>
    <mergeCell ref="AN27:AN28"/>
    <mergeCell ref="AO27:AO28"/>
    <mergeCell ref="AP27:AP28"/>
    <mergeCell ref="AQ27:AQ28"/>
    <mergeCell ref="A29:A30"/>
    <mergeCell ref="B29:B30"/>
    <mergeCell ref="C29:C30"/>
    <mergeCell ref="D29:D30"/>
    <mergeCell ref="AK29:AK30"/>
    <mergeCell ref="AL29:AL30"/>
    <mergeCell ref="AM29:AM30"/>
    <mergeCell ref="AN29:AN30"/>
    <mergeCell ref="AO29:AO30"/>
    <mergeCell ref="AP29:AP30"/>
    <mergeCell ref="AQ29:AQ30"/>
    <mergeCell ref="A31:A32"/>
    <mergeCell ref="B31:B32"/>
    <mergeCell ref="C31:C32"/>
    <mergeCell ref="D31:D32"/>
    <mergeCell ref="AK31:AK32"/>
    <mergeCell ref="AL31:AL32"/>
    <mergeCell ref="AM31:AM32"/>
    <mergeCell ref="AN31:AN32"/>
    <mergeCell ref="AO31:AO32"/>
    <mergeCell ref="AP31:AP32"/>
    <mergeCell ref="AQ31:AQ32"/>
    <mergeCell ref="A33:A34"/>
    <mergeCell ref="B33:B34"/>
    <mergeCell ref="C33:C34"/>
    <mergeCell ref="D33:D34"/>
    <mergeCell ref="AK33:AK34"/>
    <mergeCell ref="AL33:AL34"/>
    <mergeCell ref="AM33:AM34"/>
    <mergeCell ref="AN33:AN34"/>
    <mergeCell ref="AO33:AO34"/>
    <mergeCell ref="AP33:AP34"/>
    <mergeCell ref="AQ33:AQ34"/>
    <mergeCell ref="A35:A36"/>
    <mergeCell ref="B35:B36"/>
    <mergeCell ref="C35:C36"/>
    <mergeCell ref="D35:D36"/>
    <mergeCell ref="AK35:AK36"/>
    <mergeCell ref="AL35:AL36"/>
    <mergeCell ref="AM35:AM36"/>
    <mergeCell ref="AN35:AN36"/>
    <mergeCell ref="AO35:AO36"/>
    <mergeCell ref="AP35:AP36"/>
    <mergeCell ref="AQ35:AQ36"/>
    <mergeCell ref="A37:A38"/>
    <mergeCell ref="B37:B38"/>
    <mergeCell ref="C37:C38"/>
    <mergeCell ref="D37:D38"/>
    <mergeCell ref="AK37:AK38"/>
    <mergeCell ref="AL37:AL38"/>
    <mergeCell ref="AM37:AM38"/>
    <mergeCell ref="AN37:AN38"/>
    <mergeCell ref="AO37:AO38"/>
    <mergeCell ref="AP37:AP38"/>
    <mergeCell ref="AQ37:AQ38"/>
    <mergeCell ref="A39:A40"/>
    <mergeCell ref="B39:B40"/>
    <mergeCell ref="C39:C40"/>
    <mergeCell ref="D39:D40"/>
    <mergeCell ref="AK39:AK40"/>
    <mergeCell ref="AL39:AL40"/>
    <mergeCell ref="AM39:AM40"/>
    <mergeCell ref="AN39:AN40"/>
    <mergeCell ref="AO39:AO40"/>
    <mergeCell ref="AP39:AP40"/>
    <mergeCell ref="AQ39:AQ40"/>
    <mergeCell ref="A41:A42"/>
    <mergeCell ref="B41:B42"/>
    <mergeCell ref="C41:C42"/>
    <mergeCell ref="D41:D42"/>
    <mergeCell ref="AK41:AK42"/>
    <mergeCell ref="AL41:AL42"/>
    <mergeCell ref="AM41:AM42"/>
    <mergeCell ref="AN41:AN42"/>
    <mergeCell ref="AO41:AO42"/>
    <mergeCell ref="AP41:AP42"/>
    <mergeCell ref="AQ41:AQ42"/>
    <mergeCell ref="A43:AJ43"/>
  </mergeCells>
  <conditionalFormatting sqref="F11:AJ42">
    <cfRule type="expression" priority="2" aboveAverage="0" equalAverage="0" bottom="0" percent="0" rank="0" text="" dxfId="0">
      <formula>F$11=""</formula>
    </cfRule>
    <cfRule type="expression" priority="3" aboveAverage="0" equalAverage="0" bottom="0" percent="0" rank="0" text="" dxfId="1">
      <formula>AND(F$11&lt;&gt;"",WEEKDAY(DATE(YEAR($D$6),MONTH($D$6),F$11),2)&gt;5)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95"/>
  </cols>
  <sheetData>
    <row r="1" customFormat="false" ht="17.3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22.35" hidden="false" customHeight="false" outlineLevel="0" collapsed="false">
      <c r="A4" s="9" t="s">
        <v>43</v>
      </c>
      <c r="B4" s="9" t="s">
        <v>44</v>
      </c>
      <c r="C4" s="9" t="s">
        <v>45</v>
      </c>
    </row>
    <row r="5" customFormat="false" ht="15" hidden="false" customHeight="false" outlineLevel="0" collapsed="false">
      <c r="A5" s="10" t="s">
        <v>46</v>
      </c>
      <c r="B5" s="10" t="s">
        <v>33</v>
      </c>
      <c r="C5" s="16" t="s">
        <v>47</v>
      </c>
    </row>
    <row r="6" customFormat="false" ht="15" hidden="false" customHeight="false" outlineLevel="0" collapsed="false">
      <c r="A6" s="10" t="s">
        <v>48</v>
      </c>
      <c r="B6" s="10" t="s">
        <v>49</v>
      </c>
      <c r="C6" s="16" t="s">
        <v>50</v>
      </c>
    </row>
    <row r="7" customFormat="false" ht="15" hidden="false" customHeight="false" outlineLevel="0" collapsed="false">
      <c r="A7" s="10" t="s">
        <v>51</v>
      </c>
      <c r="B7" s="10" t="s">
        <v>52</v>
      </c>
      <c r="C7" s="16" t="s">
        <v>53</v>
      </c>
    </row>
    <row r="8" customFormat="false" ht="15" hidden="false" customHeight="false" outlineLevel="0" collapsed="false">
      <c r="A8" s="10" t="s">
        <v>54</v>
      </c>
      <c r="B8" s="10" t="s">
        <v>55</v>
      </c>
      <c r="C8" s="16" t="s">
        <v>56</v>
      </c>
    </row>
    <row r="9" customFormat="false" ht="15" hidden="false" customHeight="false" outlineLevel="0" collapsed="false">
      <c r="A9" s="10" t="s">
        <v>57</v>
      </c>
      <c r="B9" s="10" t="s">
        <v>58</v>
      </c>
      <c r="C9" s="16" t="s">
        <v>59</v>
      </c>
    </row>
    <row r="10" customFormat="false" ht="15" hidden="false" customHeight="false" outlineLevel="0" collapsed="false">
      <c r="A10" s="10" t="s">
        <v>60</v>
      </c>
      <c r="B10" s="10" t="s">
        <v>34</v>
      </c>
      <c r="C10" s="16" t="s">
        <v>61</v>
      </c>
    </row>
    <row r="11" customFormat="false" ht="15" hidden="false" customHeight="false" outlineLevel="0" collapsed="false">
      <c r="A11" s="10" t="s">
        <v>62</v>
      </c>
      <c r="B11" s="10" t="s">
        <v>63</v>
      </c>
      <c r="C11" s="16" t="s">
        <v>64</v>
      </c>
    </row>
    <row r="12" customFormat="false" ht="15" hidden="false" customHeight="false" outlineLevel="0" collapsed="false">
      <c r="A12" s="10" t="s">
        <v>65</v>
      </c>
      <c r="B12" s="10" t="s">
        <v>66</v>
      </c>
      <c r="C12" s="16" t="s">
        <v>67</v>
      </c>
    </row>
    <row r="13" customFormat="false" ht="15" hidden="false" customHeight="false" outlineLevel="0" collapsed="false">
      <c r="A13" s="10" t="s">
        <v>68</v>
      </c>
      <c r="B13" s="10" t="s">
        <v>69</v>
      </c>
      <c r="C13" s="16" t="s">
        <v>70</v>
      </c>
    </row>
    <row r="14" customFormat="false" ht="15" hidden="false" customHeight="false" outlineLevel="0" collapsed="false">
      <c r="A14" s="10" t="s">
        <v>71</v>
      </c>
      <c r="B14" s="10" t="s">
        <v>72</v>
      </c>
      <c r="C14" s="16" t="s">
        <v>73</v>
      </c>
    </row>
    <row r="15" customFormat="false" ht="15" hidden="false" customHeight="false" outlineLevel="0" collapsed="false">
      <c r="A15" s="10" t="s">
        <v>74</v>
      </c>
      <c r="B15" s="10" t="s">
        <v>75</v>
      </c>
      <c r="C15" s="16" t="s">
        <v>76</v>
      </c>
    </row>
    <row r="16" customFormat="false" ht="15" hidden="false" customHeight="false" outlineLevel="0" collapsed="false">
      <c r="A16" s="10" t="s">
        <v>77</v>
      </c>
      <c r="B16" s="10" t="s">
        <v>78</v>
      </c>
      <c r="C16" s="16" t="s">
        <v>79</v>
      </c>
    </row>
    <row r="17" customFormat="false" ht="15" hidden="false" customHeight="false" outlineLevel="0" collapsed="false">
      <c r="A17" s="10" t="s">
        <v>80</v>
      </c>
      <c r="B17" s="10" t="s">
        <v>81</v>
      </c>
      <c r="C17" s="16" t="s">
        <v>82</v>
      </c>
    </row>
    <row r="18" customFormat="false" ht="15" hidden="false" customHeight="false" outlineLevel="0" collapsed="false">
      <c r="A18" s="10" t="s">
        <v>83</v>
      </c>
      <c r="B18" s="10" t="s">
        <v>84</v>
      </c>
      <c r="C18" s="16" t="s">
        <v>85</v>
      </c>
    </row>
    <row r="19" customFormat="false" ht="15" hidden="false" customHeight="false" outlineLevel="0" collapsed="false">
      <c r="A19" s="10" t="s">
        <v>86</v>
      </c>
      <c r="B19" s="10" t="s">
        <v>87</v>
      </c>
      <c r="C19" s="16" t="s">
        <v>88</v>
      </c>
    </row>
    <row r="20" customFormat="false" ht="15" hidden="false" customHeight="false" outlineLevel="0" collapsed="false">
      <c r="A20" s="10" t="s">
        <v>89</v>
      </c>
      <c r="B20" s="10" t="s">
        <v>90</v>
      </c>
      <c r="C20" s="16" t="s">
        <v>91</v>
      </c>
    </row>
    <row r="21" customFormat="false" ht="15" hidden="false" customHeight="false" outlineLevel="0" collapsed="false">
      <c r="A21" s="10" t="s">
        <v>92</v>
      </c>
      <c r="B21" s="10" t="s">
        <v>93</v>
      </c>
      <c r="C21" s="16" t="s">
        <v>94</v>
      </c>
    </row>
    <row r="22" customFormat="false" ht="15" hidden="false" customHeight="false" outlineLevel="0" collapsed="false">
      <c r="A22" s="10" t="s">
        <v>95</v>
      </c>
      <c r="B22" s="10" t="s">
        <v>96</v>
      </c>
      <c r="C22" s="16" t="s">
        <v>97</v>
      </c>
    </row>
    <row r="23" customFormat="false" ht="15" hidden="false" customHeight="false" outlineLevel="0" collapsed="false">
      <c r="A23" s="10" t="s">
        <v>98</v>
      </c>
      <c r="B23" s="10" t="s">
        <v>35</v>
      </c>
      <c r="C23" s="16" t="s">
        <v>99</v>
      </c>
    </row>
    <row r="24" customFormat="false" ht="15" hidden="false" customHeight="false" outlineLevel="0" collapsed="false">
      <c r="A24" s="10" t="s">
        <v>100</v>
      </c>
      <c r="B24" s="10" t="s">
        <v>101</v>
      </c>
      <c r="C24" s="16" t="s">
        <v>102</v>
      </c>
    </row>
    <row r="25" customFormat="false" ht="15" hidden="false" customHeight="false" outlineLevel="0" collapsed="false">
      <c r="A25" s="10" t="s">
        <v>103</v>
      </c>
      <c r="B25" s="10" t="s">
        <v>104</v>
      </c>
      <c r="C25" s="16" t="s">
        <v>105</v>
      </c>
    </row>
    <row r="26" customFormat="false" ht="15" hidden="false" customHeight="false" outlineLevel="0" collapsed="false">
      <c r="A26" s="10" t="s">
        <v>106</v>
      </c>
      <c r="B26" s="10" t="s">
        <v>107</v>
      </c>
      <c r="C26" s="16" t="s">
        <v>108</v>
      </c>
    </row>
    <row r="27" customFormat="false" ht="15" hidden="false" customHeight="false" outlineLevel="0" collapsed="false">
      <c r="A27" s="10" t="s">
        <v>109</v>
      </c>
      <c r="B27" s="10" t="s">
        <v>110</v>
      </c>
      <c r="C27" s="16" t="s">
        <v>111</v>
      </c>
    </row>
    <row r="28" customFormat="false" ht="15" hidden="false" customHeight="false" outlineLevel="0" collapsed="false">
      <c r="A28" s="10" t="s">
        <v>112</v>
      </c>
      <c r="B28" s="10" t="s">
        <v>113</v>
      </c>
      <c r="C28" s="16" t="s">
        <v>114</v>
      </c>
    </row>
    <row r="29" customFormat="false" ht="15" hidden="false" customHeight="false" outlineLevel="0" collapsed="false">
      <c r="A29" s="10" t="s">
        <v>115</v>
      </c>
      <c r="B29" s="10" t="s">
        <v>116</v>
      </c>
      <c r="C29" s="16" t="s">
        <v>117</v>
      </c>
    </row>
    <row r="30" customFormat="false" ht="15" hidden="false" customHeight="false" outlineLevel="0" collapsed="false">
      <c r="A30" s="10" t="s">
        <v>118</v>
      </c>
      <c r="B30" s="10" t="s">
        <v>32</v>
      </c>
      <c r="C30" s="16" t="s">
        <v>119</v>
      </c>
    </row>
    <row r="31" customFormat="false" ht="15" hidden="false" customHeight="false" outlineLevel="0" collapsed="false">
      <c r="A31" s="10" t="s">
        <v>120</v>
      </c>
      <c r="B31" s="10" t="s">
        <v>121</v>
      </c>
      <c r="C31" s="16" t="s">
        <v>122</v>
      </c>
    </row>
    <row r="32" customFormat="false" ht="15" hidden="false" customHeight="false" outlineLevel="0" collapsed="false">
      <c r="A32" s="10" t="s">
        <v>123</v>
      </c>
      <c r="B32" s="10" t="s">
        <v>124</v>
      </c>
      <c r="C32" s="16" t="s">
        <v>125</v>
      </c>
    </row>
    <row r="33" customFormat="false" ht="15" hidden="false" customHeight="false" outlineLevel="0" collapsed="false">
      <c r="A33" s="10" t="s">
        <v>126</v>
      </c>
      <c r="B33" s="10" t="s">
        <v>127</v>
      </c>
      <c r="C33" s="16" t="s">
        <v>128</v>
      </c>
    </row>
    <row r="34" customFormat="false" ht="15" hidden="false" customHeight="false" outlineLevel="0" collapsed="false">
      <c r="A34" s="10" t="s">
        <v>129</v>
      </c>
      <c r="B34" s="10" t="s">
        <v>130</v>
      </c>
      <c r="C34" s="16" t="s">
        <v>131</v>
      </c>
    </row>
    <row r="35" customFormat="false" ht="15" hidden="false" customHeight="false" outlineLevel="0" collapsed="false">
      <c r="A35" s="10" t="s">
        <v>132</v>
      </c>
      <c r="B35" s="10" t="s">
        <v>133</v>
      </c>
      <c r="C35" s="16" t="s">
        <v>134</v>
      </c>
    </row>
    <row r="36" customFormat="false" ht="15" hidden="false" customHeight="false" outlineLevel="0" collapsed="false">
      <c r="A36" s="10" t="s">
        <v>135</v>
      </c>
      <c r="B36" s="10" t="s">
        <v>136</v>
      </c>
      <c r="C36" s="16" t="s">
        <v>137</v>
      </c>
    </row>
    <row r="37" customFormat="false" ht="15" hidden="false" customHeight="false" outlineLevel="0" collapsed="false">
      <c r="A37" s="10" t="s">
        <v>138</v>
      </c>
      <c r="B37" s="10" t="s">
        <v>139</v>
      </c>
      <c r="C37" s="16" t="s">
        <v>140</v>
      </c>
    </row>
    <row r="38" customFormat="false" ht="15" hidden="false" customHeight="false" outlineLevel="0" collapsed="false">
      <c r="A38" s="10" t="s">
        <v>141</v>
      </c>
      <c r="B38" s="10" t="s">
        <v>142</v>
      </c>
      <c r="C38" s="16" t="s">
        <v>143</v>
      </c>
    </row>
    <row r="39" customFormat="false" ht="15" hidden="false" customHeight="false" outlineLevel="0" collapsed="false">
      <c r="A39" s="10" t="s">
        <v>144</v>
      </c>
      <c r="B39" s="10" t="s">
        <v>145</v>
      </c>
      <c r="C39" s="16" t="s">
        <v>146</v>
      </c>
    </row>
    <row r="40" customFormat="false" ht="15" hidden="false" customHeight="false" outlineLevel="0" collapsed="false">
      <c r="A40" s="10" t="s">
        <v>147</v>
      </c>
      <c r="B40" s="10" t="s">
        <v>148</v>
      </c>
      <c r="C40" s="16" t="s">
        <v>149</v>
      </c>
    </row>
    <row r="42" customFormat="false" ht="15" hidden="false" customHeight="false" outlineLevel="0" collapsed="false">
      <c r="A42" s="2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7.35" hidden="false" customHeight="false" outlineLevel="0" collapsed="false">
      <c r="A1" s="1" t="s">
        <v>151</v>
      </c>
    </row>
    <row r="3" customFormat="false" ht="15" hidden="false" customHeight="false" outlineLevel="0" collapsed="false">
      <c r="A3" s="17" t="s">
        <v>152</v>
      </c>
    </row>
    <row r="4" customFormat="false" ht="15" hidden="false" customHeight="false" outlineLevel="0" collapsed="false">
      <c r="A4" s="17" t="s">
        <v>153</v>
      </c>
    </row>
    <row r="5" customFormat="false" ht="15" hidden="false" customHeight="false" outlineLevel="0" collapsed="false">
      <c r="A5" s="17" t="s">
        <v>154</v>
      </c>
    </row>
    <row r="6" customFormat="false" ht="15" hidden="false" customHeight="false" outlineLevel="0" collapsed="false">
      <c r="A6" s="17" t="s">
        <v>155</v>
      </c>
    </row>
    <row r="7" customFormat="false" ht="15" hidden="false" customHeight="false" outlineLevel="0" collapsed="false">
      <c r="A7" s="17" t="s">
        <v>156</v>
      </c>
    </row>
    <row r="8" customFormat="false" ht="15" hidden="false" customHeight="false" outlineLevel="0" collapsed="false">
      <c r="A8" s="17"/>
    </row>
    <row r="9" customFormat="false" ht="15" hidden="false" customHeight="false" outlineLevel="0" collapsed="false">
      <c r="A9" s="18" t="s">
        <v>157</v>
      </c>
    </row>
    <row r="10" customFormat="false" ht="15" hidden="false" customHeight="false" outlineLevel="0" collapsed="false">
      <c r="A10" s="17" t="s">
        <v>158</v>
      </c>
    </row>
    <row r="11" customFormat="false" ht="22.35" hidden="false" customHeight="false" outlineLevel="0" collapsed="false">
      <c r="A11" s="17" t="s">
        <v>159</v>
      </c>
    </row>
    <row r="12" customFormat="false" ht="15" hidden="false" customHeight="false" outlineLevel="0" collapsed="false">
      <c r="A12" s="17" t="s">
        <v>160</v>
      </c>
    </row>
    <row r="13" customFormat="false" ht="15" hidden="false" customHeight="false" outlineLevel="0" collapsed="false">
      <c r="A13" s="17"/>
    </row>
    <row r="14" customFormat="false" ht="15" hidden="false" customHeight="false" outlineLevel="0" collapsed="false">
      <c r="A14" s="17" t="s">
        <v>161</v>
      </c>
    </row>
    <row r="15" customFormat="false" ht="15" hidden="false" customHeight="false" outlineLevel="0" collapsed="false">
      <c r="A15" s="19" t="s">
        <v>162</v>
      </c>
    </row>
  </sheetData>
  <hyperlinks>
    <hyperlink ref="A15" r:id="rId1" display="Бесплатно до 5 компьютеров: https://clevercontrol.ru/uchet-rabochego-vremeni-sotrudnikov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2026-10-21T09:19:06Z</dcterms:created>
  <dc:creator>openpyxl</dc:creator>
  <dc:description/>
  <dc:language>en-US</dc:language>
  <cp:lastModifiedBy/>
  <dcterms:modified xsi:type="dcterms:W3CDTF">2026-10-21T09:19:06Z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